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AGOSTO 2025\16 AL 31 AGOSTO 2025\"/>
    </mc:Choice>
  </mc:AlternateContent>
  <xr:revisionPtr revIDLastSave="0" documentId="13_ncr:1_{AA3BCDF8-2BD0-4AFA-AB60-16930FFE6A53}" xr6:coauthVersionLast="47" xr6:coauthVersionMax="47" xr10:uidLastSave="{00000000-0000-0000-0000-000000000000}"/>
  <bookViews>
    <workbookView xWindow="-120" yWindow="-120" windowWidth="29040" windowHeight="15840" tabRatio="862" activeTab="4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Efectivo!$A$9:$H$21</definedName>
    <definedName name="_xlnm._FilterDatabase" localSheetId="0" hidden="1">General!$A$9:$H$53</definedName>
    <definedName name="_xlnm._FilterDatabase" localSheetId="3" hidden="1">'Otros bancos '!$A$9:$H$17</definedName>
    <definedName name="_xlnm.Print_Area" localSheetId="1">'Apoyos Escolares '!$A$1:$H$14</definedName>
    <definedName name="_xlnm.Print_Area" localSheetId="4">Efectivo!$A$1:$H$22</definedName>
    <definedName name="_xlnm.Print_Area" localSheetId="0">General!$A$47:$H$52</definedName>
    <definedName name="_xlnm.Print_Area" localSheetId="3">'Otros bancos '!$A$1:$H$17</definedName>
  </definedNames>
  <calcPr calcId="191029"/>
</workbook>
</file>

<file path=xl/calcChain.xml><?xml version="1.0" encoding="utf-8"?>
<calcChain xmlns="http://schemas.openxmlformats.org/spreadsheetml/2006/main">
  <c r="D51" i="26" l="1"/>
  <c r="G51" i="26" s="1"/>
  <c r="D50" i="26"/>
  <c r="G50" i="26" s="1"/>
  <c r="D45" i="26"/>
  <c r="G48" i="26" l="1"/>
  <c r="D49" i="26"/>
  <c r="G49" i="26" s="1"/>
  <c r="D47" i="26"/>
  <c r="G47" i="26" s="1"/>
  <c r="D46" i="26"/>
  <c r="G46" i="26" s="1"/>
  <c r="D44" i="26"/>
  <c r="G44" i="26" s="1"/>
  <c r="D43" i="26"/>
  <c r="G43" i="26" s="1"/>
  <c r="D42" i="26"/>
  <c r="G42" i="26" s="1"/>
  <c r="D41" i="26"/>
  <c r="D40" i="26"/>
  <c r="D39" i="26"/>
  <c r="D38" i="26"/>
  <c r="G38" i="26" s="1"/>
  <c r="D37" i="26"/>
  <c r="G37" i="26" s="1"/>
  <c r="D35" i="26"/>
  <c r="G35" i="26" s="1"/>
  <c r="D29" i="26"/>
  <c r="G29" i="26" s="1"/>
  <c r="D14" i="26"/>
  <c r="G41" i="26"/>
  <c r="G40" i="26"/>
  <c r="G28" i="26"/>
  <c r="G12" i="38"/>
  <c r="F12" i="38"/>
  <c r="E12" i="38"/>
  <c r="H11" i="38"/>
  <c r="H10" i="38"/>
  <c r="H12" i="38" s="1"/>
  <c r="G14" i="40"/>
  <c r="F14" i="40"/>
  <c r="E14" i="40"/>
  <c r="D14" i="40"/>
  <c r="G13" i="40"/>
  <c r="G12" i="40"/>
  <c r="G11" i="40"/>
  <c r="G10" i="40"/>
  <c r="G45" i="26"/>
  <c r="G36" i="26"/>
  <c r="G34" i="26"/>
  <c r="G33" i="26"/>
  <c r="G32" i="26"/>
  <c r="G31" i="26"/>
  <c r="G30" i="26"/>
  <c r="G27" i="26"/>
  <c r="G26" i="26"/>
  <c r="G25" i="26"/>
  <c r="G24" i="26"/>
  <c r="G23" i="26"/>
  <c r="G22" i="26"/>
  <c r="G21" i="26"/>
  <c r="G20" i="26"/>
  <c r="G19" i="26"/>
  <c r="G18" i="26"/>
  <c r="G17" i="26"/>
  <c r="G16" i="26"/>
  <c r="G15" i="26"/>
  <c r="G13" i="26"/>
  <c r="G12" i="26"/>
  <c r="G11" i="26"/>
  <c r="G10" i="26"/>
  <c r="D52" i="26" l="1"/>
  <c r="G14" i="26"/>
  <c r="G39" i="26"/>
  <c r="G52" i="26" l="1"/>
</calcChain>
</file>

<file path=xl/sharedStrings.xml><?xml version="1.0" encoding="utf-8"?>
<sst xmlns="http://schemas.openxmlformats.org/spreadsheetml/2006/main" count="224" uniqueCount="153">
  <si>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</si>
  <si>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</si>
  <si>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</si>
  <si>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</si>
  <si>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</si>
  <si>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</si>
  <si>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</si>
  <si>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</si>
  <si>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CUENTA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</si>
  <si>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</si>
  <si>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</si>
  <si>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</si>
  <si>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</si>
  <si>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</si>
  <si>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</si>
  <si>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</si>
  <si>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</si>
  <si>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</si>
  <si>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</si>
  <si>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</si>
  <si>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</si>
  <si>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</si>
  <si>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</si>
  <si>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</si>
  <si>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ANGEL HURY MARTINEZ LEYVA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</si>
  <si>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</si>
  <si>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</si>
  <si>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</si>
  <si>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</si>
  <si>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</si>
  <si>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</si>
  <si>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</si>
  <si>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</si>
  <si>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</si>
  <si>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</si>
  <si>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</si>
  <si>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</si>
  <si>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</si>
  <si>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</si>
  <si>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</si>
  <si>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</si>
  <si>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</si>
  <si>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</si>
  <si>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</si>
  <si>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</si>
  <si>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</si>
  <si>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</si>
  <si>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</si>
  <si>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</si>
  <si>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</si>
  <si>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</si>
  <si>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</si>
  <si>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</si>
  <si>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</si>
  <si>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</si>
  <si>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</si>
  <si>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</si>
  <si>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</si>
  <si>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</si>
  <si>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</si>
  <si>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</si>
  <si>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</si>
  <si>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</si>
  <si>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</si>
  <si>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</si>
  <si>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</si>
  <si>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</si>
  <si>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</si>
  <si>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</si>
  <si>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</si>
  <si>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</si>
  <si>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EFRAIN GARCIA MACIAS</t>
  </si>
  <si>
    <t>ISMAEL ALEJANDRO PEÑA ARREOLA</t>
  </si>
  <si>
    <t>AUXILIAR OPERATIVO EN PROTECCION CIVIL</t>
  </si>
  <si>
    <t>FRAN ORLANDO GARCIA RODRIGUEZ</t>
  </si>
  <si>
    <t>AUXILIAR EN RASTRO MPAL</t>
  </si>
  <si>
    <t>NANCY PAOLA ALEJANDRA MACEDO CRUZ</t>
  </si>
  <si>
    <t>SERGIO ANTONIO PADILLA GUARRO</t>
  </si>
  <si>
    <t>JOSE MANUEL OCHOA GONZALEZ</t>
  </si>
  <si>
    <t>MANTENIMIENTO GRAL EN OBRAS PUBLICAS</t>
  </si>
  <si>
    <t>PEDRO PABLO RODRIGUEZ LOPEZ</t>
  </si>
  <si>
    <t>MANTENIMIENTO DE MAYTO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</si>
  <si>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</si>
  <si>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</si>
  <si>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</si>
  <si>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</si>
  <si>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</si>
  <si>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</si>
  <si>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</si>
  <si>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</si>
  <si>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</si>
  <si>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</si>
  <si>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</si>
  <si>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</si>
  <si>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</si>
  <si>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</si>
  <si>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</si>
  <si>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</si>
  <si>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</si>
  <si>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</si>
  <si>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</si>
  <si>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</si>
  <si>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</si>
  <si>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</si>
  <si>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</si>
  <si>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</si>
  <si>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</si>
  <si>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</si>
  <si>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</si>
  <si>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</si>
  <si>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</si>
  <si>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</si>
  <si>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</si>
  <si>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</si>
  <si>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</si>
  <si>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</si>
  <si>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MANTENIMIENTO EN LA LOCALIDAD EL REFUGIO SUCHITLAN</t>
  </si>
  <si>
    <t>EDGAR IVAN PARRA ESTRADA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</si>
  <si>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</si>
  <si>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</si>
  <si>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</si>
  <si>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</si>
  <si>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</si>
  <si>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</si>
  <si>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</si>
  <si>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</si>
  <si>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GILBERTO GELUDIEL GONZALEZ GOMEZ</t>
  </si>
  <si>
    <t xml:space="preserve">AUXILIAR DE MANTENIMIENTO </t>
  </si>
  <si>
    <t>LINDA ELIZABETH CASTILLON MORA</t>
  </si>
  <si>
    <t>KARLA LIZBET ARAIZA DAMASO</t>
  </si>
  <si>
    <t>ELVIS ROGELIO MEZA ROBLES</t>
  </si>
  <si>
    <t>EDWIN JOEL JOYA JOYA</t>
  </si>
  <si>
    <t>LUIS MOISES RAFAEL PEREZ OLEA</t>
  </si>
  <si>
    <r>
      <t>FECHA:</t>
    </r>
    <r>
      <rPr>
        <sz val="16"/>
        <color theme="1"/>
        <rFont val="Century Gothic"/>
        <family val="2"/>
      </rPr>
      <t xml:space="preserve"> 31 de Agosto del 2025</t>
    </r>
  </si>
  <si>
    <r>
      <t xml:space="preserve">PERIODO: </t>
    </r>
    <r>
      <rPr>
        <sz val="16"/>
        <color theme="1"/>
        <rFont val="Century Gothic"/>
        <family val="2"/>
      </rPr>
      <t>Del 16 al  31 de Agosto 2025</t>
    </r>
  </si>
  <si>
    <t>PERIODO: Del 16 al 31 de AGOSTO  del 2025</t>
  </si>
  <si>
    <r>
      <t>FECHA:</t>
    </r>
    <r>
      <rPr>
        <sz val="16"/>
        <color theme="1"/>
        <rFont val="Century Gothic"/>
        <family val="2"/>
      </rPr>
      <t xml:space="preserve"> 31 de Agosto  del 2025</t>
    </r>
  </si>
  <si>
    <t>PERIODO: Del 16 al 31 de Agosto del 2025</t>
  </si>
  <si>
    <t>FECHA: 31 de Agosto del 2025</t>
  </si>
  <si>
    <r>
      <t>FECHA: 31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Agosto del 2025</t>
    </r>
  </si>
  <si>
    <r>
      <t xml:space="preserve">PERIODO: </t>
    </r>
    <r>
      <rPr>
        <sz val="16"/>
        <color theme="1"/>
        <rFont val="Century Gothic"/>
        <family val="2"/>
      </rPr>
      <t>Del 16 al 31 de Agosto del 2025</t>
    </r>
  </si>
  <si>
    <t>OSVALDO GORDIAN HERNANDEZ</t>
  </si>
  <si>
    <t>AUXILIAR EN SERVICIOS PUBLICOS AGUA POTABLE</t>
  </si>
  <si>
    <t>SERGIO EZEQUIEL VILLASEÑOR GOMEZ</t>
  </si>
  <si>
    <t>CUBRE INCAPACIDAD CHOFER DEL VOLTEO, MODULO DE MAQ</t>
  </si>
  <si>
    <t>ESTHER VIRIDIANA ROBLES CRUZ</t>
  </si>
  <si>
    <t>INTENDENCIA CASA DE LA CULTURA</t>
  </si>
  <si>
    <t xml:space="preserve">TRABAJOS DE HERRERIA JUN, JUL Y AGOSTO </t>
  </si>
  <si>
    <t>GUILLERMO YAHIR HERNANDEZ</t>
  </si>
  <si>
    <t>AUXILIAR EN SONIDO PARA EVENTO DEL DIA 23 AGOSTO, PLAZA MPAL TUITO</t>
  </si>
  <si>
    <t>TERESA GORDIAN CASTILLON</t>
  </si>
  <si>
    <t>ENCARGADO DE AGUA POTABLE EN LA LOCALIDAD DE SAUCEDA</t>
  </si>
  <si>
    <t>AUXILIAR DE MANTENIMIENTO EN LA DELEGACION Y PLAZA EL REFUGIO SUCHITLAN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</si>
</sst>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9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4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4" fillId="0" borderId="2" xfId="0" applyNumberFormat="1" applyFont="1" applyBorder="1" applyAlignment="1">
      <alignment horizontal="left" vertical="center" wrapText="1"/>
    </xf>
    <xf numFmtId="165" fontId="14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7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2349500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75" y="317500"/>
          <a:ext cx="2349500" cy="173037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3271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351116</xdr:colOff>
      <xdr:row>0</xdr:row>
      <xdr:rowOff>255710</xdr:rowOff>
    </xdr:from>
    <xdr:to>
      <xdr:col>1</xdr:col>
      <xdr:colOff>1057025</xdr:colOff>
      <xdr:row>4</xdr:row>
      <xdr:rowOff>35981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255270"/>
          <a:ext cx="1128395" cy="104521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</xdr:row>
      <xdr:rowOff>135060</xdr:rowOff>
    </xdr:from>
    <xdr:to>
      <xdr:col>2</xdr:col>
      <xdr:colOff>1114425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25" y="382270"/>
          <a:ext cx="1095375" cy="1364615"/>
        </a:xfrm>
        <a:prstGeom prst="rect">
          <a:avLst/>
        </a:prstGeom>
      </xdr:spPr>
    </xdr:pic>
    <xdr:clientData/>
  </xdr:twoCellAnchor>
  <xdr:twoCellAnchor editAs="oneCell">
    <xdr:from>
      <xdr:col>8</xdr:col>
      <xdr:colOff>1076325</xdr:colOff>
      <xdr:row>3</xdr:row>
      <xdr:rowOff>190500</xdr:rowOff>
    </xdr:from>
    <xdr:to>
      <xdr:col>8</xdr:col>
      <xdr:colOff>2858116</xdr:colOff>
      <xdr:row>7</xdr:row>
      <xdr:rowOff>217170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39275" y="1057275"/>
          <a:ext cx="1781791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2</xdr:row>
      <xdr:rowOff>79375</xdr:rowOff>
    </xdr:from>
    <xdr:to>
      <xdr:col>1</xdr:col>
      <xdr:colOff>1199691</xdr:colOff>
      <xdr:row>6</xdr:row>
      <xdr:rowOff>84453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34670"/>
          <a:ext cx="1198880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279400</xdr:rowOff>
    </xdr:from>
    <xdr:to>
      <xdr:col>1</xdr:col>
      <xdr:colOff>1202443</xdr:colOff>
      <xdr:row>4</xdr:row>
      <xdr:rowOff>120648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285" y="279400"/>
          <a:ext cx="1202055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5"/>
  <sheetViews>
    <sheetView zoomScale="60" zoomScaleNormal="60" zoomScalePageLayoutView="50" workbookViewId="0">
      <selection activeCell="C59" sqref="C59"/>
    </sheetView>
  </sheetViews>
  <sheetFormatPr baseColWidth="10" defaultColWidth="11.42578125" defaultRowHeight="17.25"/>
  <cols>
    <col min="1" max="1" width="6.85546875" style="2" customWidth="1"/>
    <col min="2" max="2" width="48.5703125" style="2" customWidth="1"/>
    <col min="3" max="3" width="37.42578125" style="82" customWidth="1"/>
    <col min="4" max="4" width="19.140625" style="2" customWidth="1"/>
    <col min="5" max="5" width="18.140625" style="2" customWidth="1"/>
    <col min="6" max="6" width="17.5703125" style="2" customWidth="1"/>
    <col min="7" max="7" width="24.42578125" style="2" customWidth="1"/>
    <col min="8" max="8" width="32.7109375" style="2" customWidth="1"/>
    <col min="9" max="9" width="17.28515625" style="3" customWidth="1"/>
    <col min="10" max="10" width="17.85546875" style="3"/>
    <col min="11" max="11" width="22.85546875" style="3" customWidth="1"/>
    <col min="12" max="14" width="13.140625" style="3"/>
    <col min="15" max="16384" width="11.42578125" style="3"/>
  </cols>
  <sheetData>
    <row r="1" spans="1:10" ht="24.95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10" ht="24.95" customHeight="1">
      <c r="A2" s="109" t="s">
        <v>1</v>
      </c>
      <c r="B2" s="109"/>
      <c r="C2" s="109"/>
      <c r="D2" s="109"/>
      <c r="E2" s="109"/>
      <c r="F2" s="110" t="s">
        <v>133</v>
      </c>
      <c r="G2" s="111"/>
      <c r="H2" s="111"/>
    </row>
    <row r="3" spans="1:10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10" ht="24.95" customHeight="1">
      <c r="A4" s="112" t="s">
        <v>3</v>
      </c>
      <c r="B4" s="112"/>
      <c r="C4" s="112"/>
      <c r="D4" s="112"/>
      <c r="E4" s="112"/>
      <c r="F4" s="110" t="s">
        <v>134</v>
      </c>
      <c r="G4" s="111"/>
      <c r="H4" s="111"/>
    </row>
    <row r="5" spans="1:10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10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0" ht="24.95" customHeight="1">
      <c r="A7" s="115" t="s">
        <v>5</v>
      </c>
      <c r="B7" s="115"/>
      <c r="C7" s="115"/>
      <c r="D7" s="115"/>
      <c r="E7" s="115"/>
      <c r="F7" s="115"/>
      <c r="G7" s="115"/>
      <c r="H7" s="115"/>
    </row>
    <row r="8" spans="1:10" ht="21.6" customHeight="1">
      <c r="A8" s="113" t="s">
        <v>6</v>
      </c>
      <c r="B8" s="113"/>
      <c r="C8" s="113"/>
      <c r="D8" s="113"/>
      <c r="E8" s="113"/>
      <c r="F8" s="113"/>
      <c r="G8" s="113"/>
      <c r="H8" s="113"/>
    </row>
    <row r="9" spans="1:10" s="2" customFormat="1" ht="39" customHeight="1">
      <c r="A9" s="6" t="s">
        <v>7</v>
      </c>
      <c r="B9" s="6" t="s">
        <v>9</v>
      </c>
      <c r="C9" s="83" t="s">
        <v>10</v>
      </c>
      <c r="D9" s="6" t="s">
        <v>11</v>
      </c>
      <c r="E9" s="6" t="s">
        <v>12</v>
      </c>
      <c r="F9" s="6" t="s">
        <v>13</v>
      </c>
      <c r="G9" s="6" t="s">
        <v>14</v>
      </c>
      <c r="H9" s="6" t="s">
        <v>15</v>
      </c>
    </row>
    <row r="10" spans="1:10" s="80" customFormat="1" ht="91.15" customHeight="1">
      <c r="A10" s="84">
        <v>1</v>
      </c>
      <c r="B10" s="85" t="s">
        <v>16</v>
      </c>
      <c r="C10" s="85" t="s">
        <v>17</v>
      </c>
      <c r="D10" s="86">
        <v>5750</v>
      </c>
      <c r="E10" s="87"/>
      <c r="F10" s="88"/>
      <c r="G10" s="100">
        <f t="shared" ref="G10:G43" si="0">D10+E10-F10</f>
        <v>5750</v>
      </c>
      <c r="H10" s="85"/>
      <c r="J10" s="101"/>
    </row>
    <row r="11" spans="1:10" s="80" customFormat="1" ht="91.15" customHeight="1">
      <c r="A11" s="84">
        <v>2</v>
      </c>
      <c r="B11" s="85" t="s">
        <v>18</v>
      </c>
      <c r="C11" s="85" t="s">
        <v>19</v>
      </c>
      <c r="D11" s="86">
        <v>6550</v>
      </c>
      <c r="E11" s="87"/>
      <c r="F11" s="88"/>
      <c r="G11" s="100">
        <f t="shared" si="0"/>
        <v>6550</v>
      </c>
      <c r="H11" s="85"/>
      <c r="J11" s="101"/>
    </row>
    <row r="12" spans="1:10" s="80" customFormat="1" ht="91.15" customHeight="1">
      <c r="A12" s="84">
        <v>3</v>
      </c>
      <c r="B12" s="85" t="s">
        <v>20</v>
      </c>
      <c r="C12" s="85" t="s">
        <v>21</v>
      </c>
      <c r="D12" s="89">
        <v>3500</v>
      </c>
      <c r="E12" s="90"/>
      <c r="F12" s="88"/>
      <c r="G12" s="100">
        <f t="shared" si="0"/>
        <v>3500</v>
      </c>
      <c r="H12" s="85"/>
      <c r="J12" s="101"/>
    </row>
    <row r="13" spans="1:10" s="80" customFormat="1" ht="91.15" customHeight="1">
      <c r="A13" s="84">
        <v>4</v>
      </c>
      <c r="B13" s="85" t="s">
        <v>22</v>
      </c>
      <c r="C13" s="85" t="s">
        <v>23</v>
      </c>
      <c r="D13" s="89">
        <v>2000</v>
      </c>
      <c r="E13" s="90"/>
      <c r="F13" s="88"/>
      <c r="G13" s="100">
        <f t="shared" si="0"/>
        <v>2000</v>
      </c>
      <c r="H13" s="85"/>
      <c r="J13" s="101"/>
    </row>
    <row r="14" spans="1:10" s="80" customFormat="1" ht="91.15" customHeight="1">
      <c r="A14" s="84">
        <v>5</v>
      </c>
      <c r="B14" s="85" t="s">
        <v>24</v>
      </c>
      <c r="C14" s="91" t="s">
        <v>25</v>
      </c>
      <c r="D14" s="89">
        <f>(4200/15)*16</f>
        <v>4480</v>
      </c>
      <c r="E14" s="90"/>
      <c r="F14" s="88"/>
      <c r="G14" s="100">
        <f t="shared" si="0"/>
        <v>4480</v>
      </c>
      <c r="H14" s="85"/>
      <c r="J14" s="101"/>
    </row>
    <row r="15" spans="1:10" s="80" customFormat="1" ht="91.15" customHeight="1">
      <c r="A15" s="84">
        <v>6</v>
      </c>
      <c r="B15" s="85" t="s">
        <v>26</v>
      </c>
      <c r="C15" s="85" t="s">
        <v>27</v>
      </c>
      <c r="D15" s="89">
        <v>3000</v>
      </c>
      <c r="E15" s="90"/>
      <c r="F15" s="88"/>
      <c r="G15" s="100">
        <f t="shared" si="0"/>
        <v>3000</v>
      </c>
      <c r="H15" s="85"/>
      <c r="J15" s="101"/>
    </row>
    <row r="16" spans="1:10" s="80" customFormat="1" ht="91.15" customHeight="1">
      <c r="A16" s="84">
        <v>7</v>
      </c>
      <c r="B16" s="85" t="s">
        <v>28</v>
      </c>
      <c r="C16" s="85" t="s">
        <v>29</v>
      </c>
      <c r="D16" s="89">
        <v>7000</v>
      </c>
      <c r="E16" s="90"/>
      <c r="F16" s="88"/>
      <c r="G16" s="100">
        <f t="shared" si="0"/>
        <v>7000</v>
      </c>
      <c r="H16" s="85"/>
      <c r="J16" s="101"/>
    </row>
    <row r="17" spans="1:11" s="80" customFormat="1" ht="91.15" customHeight="1">
      <c r="A17" s="84">
        <v>8</v>
      </c>
      <c r="B17" s="18" t="s">
        <v>30</v>
      </c>
      <c r="C17" s="85" t="s">
        <v>31</v>
      </c>
      <c r="D17" s="92">
        <v>3000</v>
      </c>
      <c r="E17" s="92"/>
      <c r="F17" s="92"/>
      <c r="G17" s="100">
        <f t="shared" si="0"/>
        <v>3000</v>
      </c>
      <c r="H17" s="18"/>
      <c r="J17" s="101"/>
    </row>
    <row r="18" spans="1:11" s="80" customFormat="1" ht="91.15" customHeight="1">
      <c r="A18" s="84">
        <v>9</v>
      </c>
      <c r="B18" s="18" t="s">
        <v>32</v>
      </c>
      <c r="C18" s="85" t="s">
        <v>33</v>
      </c>
      <c r="D18" s="92">
        <v>2000</v>
      </c>
      <c r="E18" s="92"/>
      <c r="F18" s="92"/>
      <c r="G18" s="100">
        <f t="shared" si="0"/>
        <v>2000</v>
      </c>
      <c r="H18" s="18"/>
      <c r="J18" s="101"/>
    </row>
    <row r="19" spans="1:11" s="80" customFormat="1" ht="91.15" customHeight="1">
      <c r="A19" s="84">
        <v>10</v>
      </c>
      <c r="B19" s="85" t="s">
        <v>34</v>
      </c>
      <c r="C19" s="85" t="s">
        <v>35</v>
      </c>
      <c r="D19" s="86">
        <v>3500</v>
      </c>
      <c r="E19" s="90"/>
      <c r="F19" s="88"/>
      <c r="G19" s="100">
        <f t="shared" si="0"/>
        <v>3500</v>
      </c>
      <c r="H19" s="102"/>
      <c r="J19" s="101"/>
    </row>
    <row r="20" spans="1:11" s="80" customFormat="1" ht="91.15" customHeight="1">
      <c r="A20" s="84">
        <v>11</v>
      </c>
      <c r="B20" s="85" t="s">
        <v>36</v>
      </c>
      <c r="C20" s="85" t="s">
        <v>35</v>
      </c>
      <c r="D20" s="86">
        <v>3500</v>
      </c>
      <c r="E20" s="90"/>
      <c r="F20" s="88"/>
      <c r="G20" s="100">
        <f t="shared" si="0"/>
        <v>3500</v>
      </c>
      <c r="H20" s="102"/>
      <c r="J20" s="101"/>
    </row>
    <row r="21" spans="1:11" s="80" customFormat="1" ht="91.15" customHeight="1">
      <c r="A21" s="84">
        <v>12</v>
      </c>
      <c r="B21" s="85" t="s">
        <v>37</v>
      </c>
      <c r="C21" s="85" t="s">
        <v>38</v>
      </c>
      <c r="D21" s="86">
        <v>2500</v>
      </c>
      <c r="E21" s="90"/>
      <c r="F21" s="88"/>
      <c r="G21" s="100">
        <f t="shared" si="0"/>
        <v>2500</v>
      </c>
      <c r="H21" s="102"/>
      <c r="J21" s="101"/>
    </row>
    <row r="22" spans="1:11" s="80" customFormat="1" ht="91.15" customHeight="1">
      <c r="A22" s="84">
        <v>13</v>
      </c>
      <c r="B22" s="18" t="s">
        <v>39</v>
      </c>
      <c r="C22" s="85" t="s">
        <v>40</v>
      </c>
      <c r="D22" s="92">
        <v>5531</v>
      </c>
      <c r="E22" s="92"/>
      <c r="F22" s="92"/>
      <c r="G22" s="100">
        <f t="shared" si="0"/>
        <v>5531</v>
      </c>
      <c r="H22" s="18"/>
      <c r="J22" s="101"/>
    </row>
    <row r="23" spans="1:11" s="80" customFormat="1" ht="91.15" customHeight="1">
      <c r="A23" s="84">
        <v>14</v>
      </c>
      <c r="B23" s="18" t="s">
        <v>41</v>
      </c>
      <c r="C23" s="85" t="s">
        <v>42</v>
      </c>
      <c r="D23" s="92">
        <v>3500</v>
      </c>
      <c r="E23" s="92"/>
      <c r="F23" s="92"/>
      <c r="G23" s="100">
        <f t="shared" si="0"/>
        <v>3500</v>
      </c>
      <c r="H23" s="18"/>
      <c r="J23" s="101"/>
    </row>
    <row r="24" spans="1:11" s="80" customFormat="1" ht="105.75" customHeight="1">
      <c r="A24" s="84">
        <v>15</v>
      </c>
      <c r="B24" s="18" t="s">
        <v>43</v>
      </c>
      <c r="C24" s="85" t="s">
        <v>44</v>
      </c>
      <c r="D24" s="92">
        <v>3000</v>
      </c>
      <c r="E24" s="92"/>
      <c r="F24" s="92"/>
      <c r="G24" s="100">
        <f t="shared" si="0"/>
        <v>3000</v>
      </c>
      <c r="H24" s="18"/>
      <c r="J24" s="101"/>
    </row>
    <row r="25" spans="1:11" s="80" customFormat="1" ht="91.15" customHeight="1">
      <c r="A25" s="84">
        <v>16</v>
      </c>
      <c r="B25" s="18" t="s">
        <v>45</v>
      </c>
      <c r="C25" s="85" t="s">
        <v>46</v>
      </c>
      <c r="D25" s="92">
        <v>3000</v>
      </c>
      <c r="E25" s="92"/>
      <c r="F25" s="92"/>
      <c r="G25" s="100">
        <f t="shared" si="0"/>
        <v>3000</v>
      </c>
      <c r="H25" s="18"/>
      <c r="J25" s="101"/>
    </row>
    <row r="26" spans="1:11" s="81" customFormat="1" ht="91.15" customHeight="1">
      <c r="A26" s="84">
        <v>17</v>
      </c>
      <c r="B26" s="18" t="s">
        <v>47</v>
      </c>
      <c r="C26" s="85" t="s">
        <v>48</v>
      </c>
      <c r="D26" s="92">
        <v>3500</v>
      </c>
      <c r="E26" s="92"/>
      <c r="F26" s="92"/>
      <c r="G26" s="100">
        <f t="shared" si="0"/>
        <v>3500</v>
      </c>
      <c r="H26" s="18"/>
      <c r="J26" s="101"/>
    </row>
    <row r="27" spans="1:11" s="81" customFormat="1" ht="91.15" customHeight="1">
      <c r="A27" s="84">
        <v>18</v>
      </c>
      <c r="B27" s="18" t="s">
        <v>49</v>
      </c>
      <c r="C27" s="85" t="s">
        <v>50</v>
      </c>
      <c r="D27" s="92">
        <v>2500</v>
      </c>
      <c r="E27" s="92"/>
      <c r="F27" s="92"/>
      <c r="G27" s="100">
        <f t="shared" si="0"/>
        <v>2500</v>
      </c>
      <c r="H27" s="18"/>
      <c r="J27" s="101"/>
    </row>
    <row r="28" spans="1:11" s="81" customFormat="1" ht="91.15" customHeight="1">
      <c r="A28" s="84">
        <v>19</v>
      </c>
      <c r="B28" s="18" t="s">
        <v>128</v>
      </c>
      <c r="C28" s="85" t="s">
        <v>51</v>
      </c>
      <c r="D28" s="92">
        <v>3900</v>
      </c>
      <c r="E28" s="92"/>
      <c r="F28" s="92"/>
      <c r="G28" s="100">
        <f t="shared" si="0"/>
        <v>3900</v>
      </c>
      <c r="H28" s="18"/>
      <c r="J28" s="101"/>
      <c r="K28" s="103"/>
    </row>
    <row r="29" spans="1:11" s="81" customFormat="1" ht="89.25" customHeight="1">
      <c r="A29" s="84">
        <v>20</v>
      </c>
      <c r="B29" s="18" t="s">
        <v>129</v>
      </c>
      <c r="C29" s="91" t="s">
        <v>52</v>
      </c>
      <c r="D29" s="92">
        <f>(4600/15)*16</f>
        <v>4906.666666666667</v>
      </c>
      <c r="E29" s="92"/>
      <c r="F29" s="92"/>
      <c r="G29" s="100">
        <f t="shared" si="0"/>
        <v>4906.666666666667</v>
      </c>
      <c r="H29" s="18"/>
      <c r="J29" s="101"/>
    </row>
    <row r="30" spans="1:11" s="81" customFormat="1" ht="92.25" customHeight="1">
      <c r="A30" s="84">
        <v>21</v>
      </c>
      <c r="B30" s="18" t="s">
        <v>53</v>
      </c>
      <c r="C30" s="85" t="s">
        <v>54</v>
      </c>
      <c r="D30" s="92">
        <v>2500</v>
      </c>
      <c r="E30" s="92"/>
      <c r="F30" s="92"/>
      <c r="G30" s="100">
        <f t="shared" si="0"/>
        <v>2500</v>
      </c>
      <c r="H30" s="18"/>
      <c r="J30" s="101"/>
    </row>
    <row r="31" spans="1:11" s="81" customFormat="1" ht="113.25" customHeight="1">
      <c r="A31" s="84">
        <v>22</v>
      </c>
      <c r="B31" s="18" t="s">
        <v>55</v>
      </c>
      <c r="C31" s="85" t="s">
        <v>56</v>
      </c>
      <c r="D31" s="92">
        <v>2000</v>
      </c>
      <c r="E31" s="92"/>
      <c r="F31" s="92"/>
      <c r="G31" s="100">
        <f t="shared" si="0"/>
        <v>2000</v>
      </c>
      <c r="H31" s="18"/>
      <c r="J31" s="101"/>
    </row>
    <row r="32" spans="1:11" s="81" customFormat="1" ht="113.25" customHeight="1">
      <c r="A32" s="84">
        <v>23</v>
      </c>
      <c r="B32" s="93" t="s">
        <v>57</v>
      </c>
      <c r="C32" s="94" t="s">
        <v>58</v>
      </c>
      <c r="D32" s="95">
        <v>5000</v>
      </c>
      <c r="E32" s="92"/>
      <c r="F32" s="92"/>
      <c r="G32" s="100">
        <f t="shared" si="0"/>
        <v>5000</v>
      </c>
      <c r="H32" s="18"/>
      <c r="J32" s="101"/>
    </row>
    <row r="33" spans="1:14" s="81" customFormat="1" ht="113.25" customHeight="1">
      <c r="A33" s="84">
        <v>24</v>
      </c>
      <c r="B33" s="18" t="s">
        <v>59</v>
      </c>
      <c r="C33" s="85" t="s">
        <v>60</v>
      </c>
      <c r="D33" s="92">
        <v>2500</v>
      </c>
      <c r="E33" s="92"/>
      <c r="F33" s="92"/>
      <c r="G33" s="100">
        <f t="shared" si="0"/>
        <v>2500</v>
      </c>
      <c r="H33" s="18"/>
      <c r="J33" s="101"/>
    </row>
    <row r="34" spans="1:14" s="81" customFormat="1" ht="96.75" customHeight="1">
      <c r="A34" s="84">
        <v>25</v>
      </c>
      <c r="B34" s="18" t="s">
        <v>61</v>
      </c>
      <c r="C34" s="85" t="s">
        <v>62</v>
      </c>
      <c r="D34" s="92">
        <v>3500</v>
      </c>
      <c r="E34" s="92"/>
      <c r="F34" s="92"/>
      <c r="G34" s="100">
        <f t="shared" si="0"/>
        <v>3500</v>
      </c>
      <c r="H34" s="18"/>
      <c r="J34" s="101"/>
    </row>
    <row r="35" spans="1:14" s="81" customFormat="1" ht="84.75" customHeight="1">
      <c r="A35" s="84">
        <v>26</v>
      </c>
      <c r="B35" s="18" t="s">
        <v>63</v>
      </c>
      <c r="C35" s="85" t="s">
        <v>25</v>
      </c>
      <c r="D35" s="92">
        <f>(4200/15)*16</f>
        <v>4480</v>
      </c>
      <c r="E35" s="92"/>
      <c r="F35" s="96"/>
      <c r="G35" s="100">
        <f t="shared" si="0"/>
        <v>4480</v>
      </c>
      <c r="H35" s="18"/>
      <c r="J35" s="101"/>
      <c r="K35" s="103"/>
      <c r="L35" s="103"/>
      <c r="M35" s="103"/>
      <c r="N35" s="103"/>
    </row>
    <row r="36" spans="1:14" s="81" customFormat="1" ht="113.25" customHeight="1">
      <c r="A36" s="84">
        <v>27</v>
      </c>
      <c r="B36" s="18" t="s">
        <v>64</v>
      </c>
      <c r="C36" s="85" t="s">
        <v>65</v>
      </c>
      <c r="D36" s="92">
        <v>6000</v>
      </c>
      <c r="E36" s="96"/>
      <c r="F36" s="96"/>
      <c r="G36" s="100">
        <f t="shared" si="0"/>
        <v>6000</v>
      </c>
      <c r="H36" s="18"/>
      <c r="J36" s="101"/>
    </row>
    <row r="37" spans="1:14" s="81" customFormat="1" ht="113.25" customHeight="1">
      <c r="A37" s="84">
        <v>28</v>
      </c>
      <c r="B37" s="18" t="s">
        <v>66</v>
      </c>
      <c r="C37" s="91" t="s">
        <v>52</v>
      </c>
      <c r="D37" s="92">
        <f>4600/15*16</f>
        <v>4906.666666666667</v>
      </c>
      <c r="E37" s="92"/>
      <c r="F37" s="96"/>
      <c r="G37" s="100">
        <f t="shared" si="0"/>
        <v>4906.666666666667</v>
      </c>
      <c r="H37" s="18"/>
      <c r="J37" s="101"/>
    </row>
    <row r="38" spans="1:14" s="81" customFormat="1" ht="113.25" customHeight="1">
      <c r="A38" s="84">
        <v>29</v>
      </c>
      <c r="B38" s="18" t="s">
        <v>67</v>
      </c>
      <c r="C38" s="91" t="s">
        <v>68</v>
      </c>
      <c r="D38" s="92">
        <f>3800/15*16</f>
        <v>4053.3333333333335</v>
      </c>
      <c r="E38" s="92"/>
      <c r="F38" s="96"/>
      <c r="G38" s="100">
        <f t="shared" si="0"/>
        <v>4053.3333333333335</v>
      </c>
      <c r="H38" s="18"/>
      <c r="J38" s="101"/>
    </row>
    <row r="39" spans="1:14" s="1" customFormat="1" ht="94.9" customHeight="1">
      <c r="A39" s="84">
        <v>30</v>
      </c>
      <c r="B39" s="91" t="s">
        <v>69</v>
      </c>
      <c r="C39" s="18" t="s">
        <v>70</v>
      </c>
      <c r="D39" s="92">
        <f>(3800/15)*16</f>
        <v>4053.3333333333335</v>
      </c>
      <c r="E39" s="92">
        <v>1140</v>
      </c>
      <c r="F39" s="96"/>
      <c r="G39" s="100">
        <f t="shared" si="0"/>
        <v>5193.3333333333339</v>
      </c>
      <c r="H39" s="18"/>
    </row>
    <row r="40" spans="1:14" s="1" customFormat="1" ht="94.9" customHeight="1">
      <c r="A40" s="84">
        <v>31</v>
      </c>
      <c r="B40" s="91" t="s">
        <v>71</v>
      </c>
      <c r="C40" s="18" t="s">
        <v>25</v>
      </c>
      <c r="D40" s="92">
        <f>(4200/15)*16</f>
        <v>4480</v>
      </c>
      <c r="E40" s="92"/>
      <c r="F40" s="96"/>
      <c r="G40" s="100">
        <f t="shared" si="0"/>
        <v>4480</v>
      </c>
      <c r="H40" s="18"/>
    </row>
    <row r="41" spans="1:14" s="1" customFormat="1" ht="94.9" customHeight="1">
      <c r="A41" s="84">
        <v>32</v>
      </c>
      <c r="B41" s="91" t="s">
        <v>72</v>
      </c>
      <c r="C41" s="18" t="s">
        <v>73</v>
      </c>
      <c r="D41" s="92">
        <f>(4200/15)*16</f>
        <v>4480</v>
      </c>
      <c r="E41" s="92"/>
      <c r="F41" s="92">
        <v>560</v>
      </c>
      <c r="G41" s="100">
        <f t="shared" si="0"/>
        <v>3920</v>
      </c>
      <c r="H41" s="18"/>
    </row>
    <row r="42" spans="1:14" s="1" customFormat="1" ht="94.9" customHeight="1">
      <c r="A42" s="84">
        <v>33</v>
      </c>
      <c r="B42" s="91" t="s">
        <v>150</v>
      </c>
      <c r="C42" s="18" t="s">
        <v>73</v>
      </c>
      <c r="D42" s="92">
        <f>4200/15*16</f>
        <v>4480</v>
      </c>
      <c r="E42" s="92"/>
      <c r="F42" s="92"/>
      <c r="G42" s="100">
        <f t="shared" si="0"/>
        <v>4480</v>
      </c>
      <c r="H42" s="18"/>
    </row>
    <row r="43" spans="1:14" s="1" customFormat="1" ht="94.9" customHeight="1">
      <c r="A43" s="84">
        <v>34</v>
      </c>
      <c r="B43" s="91" t="s">
        <v>74</v>
      </c>
      <c r="C43" s="18" t="s">
        <v>75</v>
      </c>
      <c r="D43" s="92">
        <f>4200/15*16</f>
        <v>4480</v>
      </c>
      <c r="E43" s="92"/>
      <c r="F43" s="92"/>
      <c r="G43" s="100">
        <f t="shared" si="0"/>
        <v>4480</v>
      </c>
      <c r="H43" s="18"/>
    </row>
    <row r="44" spans="1:14" s="1" customFormat="1" ht="94.9" customHeight="1">
      <c r="A44" s="84">
        <v>35</v>
      </c>
      <c r="B44" s="84" t="s">
        <v>76</v>
      </c>
      <c r="C44" s="18" t="s">
        <v>52</v>
      </c>
      <c r="D44" s="92">
        <f>4600/15*16</f>
        <v>4906.666666666667</v>
      </c>
      <c r="E44" s="92"/>
      <c r="F44" s="92"/>
      <c r="G44" s="100">
        <f t="shared" ref="G44:G49" si="1">D44+E44-F44</f>
        <v>4906.666666666667</v>
      </c>
      <c r="H44" s="18"/>
    </row>
    <row r="45" spans="1:14" s="1" customFormat="1" ht="87.95" customHeight="1">
      <c r="A45" s="84">
        <v>36</v>
      </c>
      <c r="B45" s="84" t="s">
        <v>78</v>
      </c>
      <c r="C45" s="18" t="s">
        <v>79</v>
      </c>
      <c r="D45" s="92">
        <f>7000/15*15</f>
        <v>7000</v>
      </c>
      <c r="E45" s="92"/>
      <c r="F45" s="92"/>
      <c r="G45" s="100">
        <f t="shared" si="1"/>
        <v>7000</v>
      </c>
      <c r="H45" s="18"/>
    </row>
    <row r="46" spans="1:14" s="1" customFormat="1" ht="87.95" customHeight="1">
      <c r="A46" s="84">
        <v>37</v>
      </c>
      <c r="B46" s="84" t="s">
        <v>80</v>
      </c>
      <c r="C46" s="18" t="s">
        <v>81</v>
      </c>
      <c r="D46" s="92">
        <f>4200/15*16</f>
        <v>4480</v>
      </c>
      <c r="E46" s="92"/>
      <c r="F46" s="92"/>
      <c r="G46" s="100">
        <f t="shared" si="1"/>
        <v>4480</v>
      </c>
      <c r="H46" s="18"/>
    </row>
    <row r="47" spans="1:14" s="1" customFormat="1" ht="87.95" customHeight="1">
      <c r="A47" s="84">
        <v>38</v>
      </c>
      <c r="B47" s="84" t="s">
        <v>130</v>
      </c>
      <c r="C47" s="18" t="s">
        <v>73</v>
      </c>
      <c r="D47" s="92">
        <f>(4200/15)*16</f>
        <v>4480</v>
      </c>
      <c r="E47" s="92"/>
      <c r="F47" s="92"/>
      <c r="G47" s="100">
        <f t="shared" si="1"/>
        <v>4480</v>
      </c>
      <c r="H47" s="18"/>
    </row>
    <row r="48" spans="1:14" s="1" customFormat="1" ht="87.95" customHeight="1">
      <c r="A48" s="84">
        <v>39</v>
      </c>
      <c r="B48" s="84" t="s">
        <v>126</v>
      </c>
      <c r="C48" s="18" t="s">
        <v>127</v>
      </c>
      <c r="D48" s="92">
        <v>5000</v>
      </c>
      <c r="E48" s="92"/>
      <c r="F48" s="92"/>
      <c r="G48" s="100">
        <f t="shared" si="1"/>
        <v>5000</v>
      </c>
      <c r="H48" s="18"/>
    </row>
    <row r="49" spans="1:9" s="1" customFormat="1" ht="87.95" customHeight="1">
      <c r="A49" s="84">
        <v>40</v>
      </c>
      <c r="B49" s="84" t="s">
        <v>77</v>
      </c>
      <c r="C49" s="18" t="s">
        <v>73</v>
      </c>
      <c r="D49" s="92">
        <f>(4200/15)*16</f>
        <v>4480</v>
      </c>
      <c r="E49" s="92"/>
      <c r="F49" s="92"/>
      <c r="G49" s="100">
        <f t="shared" si="1"/>
        <v>4480</v>
      </c>
      <c r="H49" s="18"/>
    </row>
    <row r="50" spans="1:9" s="1" customFormat="1" ht="87.95" customHeight="1">
      <c r="A50" s="84">
        <v>41</v>
      </c>
      <c r="B50" s="84" t="s">
        <v>141</v>
      </c>
      <c r="C50" s="18" t="s">
        <v>142</v>
      </c>
      <c r="D50" s="92">
        <f>4200/15*13</f>
        <v>3640</v>
      </c>
      <c r="E50" s="92"/>
      <c r="F50" s="92"/>
      <c r="G50" s="100">
        <f>D50+E50-F50</f>
        <v>3640</v>
      </c>
      <c r="H50" s="18"/>
    </row>
    <row r="51" spans="1:9" s="1" customFormat="1" ht="87.95" customHeight="1">
      <c r="A51" s="84">
        <v>42</v>
      </c>
      <c r="B51" s="84" t="s">
        <v>145</v>
      </c>
      <c r="C51" s="18" t="s">
        <v>146</v>
      </c>
      <c r="D51" s="92">
        <f>4000/15*6</f>
        <v>1600</v>
      </c>
      <c r="E51" s="92"/>
      <c r="F51" s="92"/>
      <c r="G51" s="100">
        <f>D51+E51-F51</f>
        <v>1600</v>
      </c>
      <c r="H51" s="18"/>
    </row>
    <row r="52" spans="1:9" ht="20.25">
      <c r="A52" s="114"/>
      <c r="B52" s="114"/>
      <c r="C52" s="114"/>
      <c r="D52" s="24">
        <f>SUM(D10:D51)</f>
        <v>169117.66666666666</v>
      </c>
      <c r="E52" s="24">
        <v>1140</v>
      </c>
      <c r="F52" s="24">
        <v>560</v>
      </c>
      <c r="G52" s="24">
        <f t="shared" ref="E52:G52" si="2">SUM(G10:G51)</f>
        <v>169697.66666666666</v>
      </c>
      <c r="H52" s="25"/>
    </row>
    <row r="53" spans="1:9">
      <c r="B53" s="59"/>
      <c r="C53" s="79"/>
      <c r="D53" s="97"/>
      <c r="E53" s="98"/>
      <c r="F53" s="99"/>
      <c r="G53" s="104"/>
      <c r="H53" s="105"/>
    </row>
    <row r="54" spans="1:9">
      <c r="G54" s="26"/>
      <c r="I54" s="106"/>
    </row>
    <row r="57" spans="1:9">
      <c r="H57" s="46"/>
    </row>
    <row r="58" spans="1:9">
      <c r="H58" s="59"/>
    </row>
    <row r="59" spans="1:9">
      <c r="H59" s="107"/>
    </row>
    <row r="60" spans="1:9">
      <c r="H60" s="107"/>
      <c r="I60" s="27"/>
    </row>
    <row r="61" spans="1:9">
      <c r="H61" s="107"/>
    </row>
    <row r="62" spans="1:9">
      <c r="H62" s="59"/>
    </row>
    <row r="63" spans="1:9">
      <c r="H63" s="59"/>
    </row>
    <row r="64" spans="1:9">
      <c r="H64" s="59"/>
    </row>
    <row r="65" spans="8:8">
      <c r="H65" s="59"/>
    </row>
  </sheetData>
  <mergeCells count="12">
    <mergeCell ref="A8:H8"/>
    <mergeCell ref="A52:C52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9" scale="60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G20" sqref="G20"/>
    </sheetView>
  </sheetViews>
  <sheetFormatPr baseColWidth="10" defaultColWidth="11.42578125" defaultRowHeight="17.25"/>
  <cols>
    <col min="1" max="1" width="6.28515625" style="2" customWidth="1"/>
    <col min="2" max="2" width="44.28515625" style="2" customWidth="1"/>
    <col min="3" max="3" width="35.42578125" style="2" customWidth="1"/>
    <col min="4" max="4" width="18.42578125" style="2" customWidth="1"/>
    <col min="5" max="5" width="12.28515625" style="2" customWidth="1"/>
    <col min="6" max="6" width="15.7109375" style="2" customWidth="1"/>
    <col min="7" max="7" width="20.7109375" style="2" customWidth="1"/>
    <col min="8" max="8" width="33.42578125" style="2" customWidth="1"/>
    <col min="9" max="16384" width="11.42578125" style="2"/>
  </cols>
  <sheetData>
    <row r="1" spans="1:8" ht="24.95" customHeight="1">
      <c r="A1" s="53"/>
      <c r="B1" s="53"/>
      <c r="C1" s="53"/>
      <c r="D1" s="53"/>
      <c r="E1" s="53"/>
      <c r="F1" s="53"/>
      <c r="G1" s="53"/>
      <c r="H1" s="53" t="s">
        <v>0</v>
      </c>
    </row>
    <row r="2" spans="1:8" ht="24.95" customHeight="1">
      <c r="A2" s="119" t="s">
        <v>82</v>
      </c>
      <c r="B2" s="119"/>
      <c r="C2" s="119"/>
      <c r="D2" s="119"/>
      <c r="E2" s="119"/>
      <c r="F2" s="119"/>
      <c r="G2" s="120" t="s">
        <v>133</v>
      </c>
      <c r="H2" s="120"/>
    </row>
    <row r="3" spans="1:8" ht="24.95" customHeight="1">
      <c r="A3" s="121" t="s">
        <v>83</v>
      </c>
      <c r="B3" s="121"/>
      <c r="C3" s="121"/>
      <c r="D3" s="121"/>
      <c r="E3" s="121"/>
      <c r="F3" s="121"/>
      <c r="G3" s="76"/>
      <c r="H3" s="76"/>
    </row>
    <row r="4" spans="1:8" ht="24.95" customHeight="1">
      <c r="A4" s="121" t="s">
        <v>84</v>
      </c>
      <c r="B4" s="121"/>
      <c r="C4" s="121"/>
      <c r="D4" s="121"/>
      <c r="E4" s="121"/>
      <c r="F4" s="120" t="s">
        <v>135</v>
      </c>
      <c r="G4" s="122"/>
      <c r="H4" s="122"/>
    </row>
    <row r="5" spans="1:8" ht="24.95" customHeight="1">
      <c r="A5" s="116"/>
      <c r="B5" s="116"/>
      <c r="C5" s="116"/>
      <c r="D5" s="116"/>
      <c r="E5" s="116"/>
      <c r="F5" s="116"/>
      <c r="G5" s="116"/>
      <c r="H5" s="116"/>
    </row>
    <row r="6" spans="1:8" ht="24.95" customHeight="1">
      <c r="A6" s="117" t="s">
        <v>4</v>
      </c>
      <c r="B6" s="117"/>
      <c r="C6" s="117"/>
      <c r="D6" s="117"/>
      <c r="E6" s="117"/>
      <c r="F6" s="117"/>
      <c r="G6" s="117"/>
      <c r="H6" s="117"/>
    </row>
    <row r="7" spans="1:8" ht="24.95" customHeight="1">
      <c r="A7" s="118" t="s">
        <v>85</v>
      </c>
      <c r="B7" s="118"/>
      <c r="C7" s="118"/>
      <c r="D7" s="118"/>
      <c r="E7" s="118"/>
      <c r="F7" s="118"/>
      <c r="G7" s="118"/>
      <c r="H7" s="118"/>
    </row>
    <row r="8" spans="1:8">
      <c r="B8" s="58" t="s">
        <v>6</v>
      </c>
      <c r="C8" s="67"/>
    </row>
    <row r="9" spans="1:8" ht="33" customHeight="1">
      <c r="A9" s="6" t="s">
        <v>7</v>
      </c>
      <c r="B9" s="6" t="s">
        <v>9</v>
      </c>
      <c r="C9" s="6" t="s">
        <v>10</v>
      </c>
      <c r="D9" s="6" t="s">
        <v>11</v>
      </c>
      <c r="E9" s="6" t="s">
        <v>12</v>
      </c>
      <c r="F9" s="6" t="s">
        <v>13</v>
      </c>
      <c r="G9" s="6" t="s">
        <v>14</v>
      </c>
      <c r="H9" s="6" t="s">
        <v>15</v>
      </c>
    </row>
    <row r="10" spans="1:8" s="66" customFormat="1" ht="88.15" customHeight="1">
      <c r="A10" s="68">
        <v>1</v>
      </c>
      <c r="B10" s="69" t="s">
        <v>86</v>
      </c>
      <c r="C10" s="70" t="s">
        <v>87</v>
      </c>
      <c r="D10" s="71">
        <v>3500</v>
      </c>
      <c r="E10" s="71"/>
      <c r="F10" s="71"/>
      <c r="G10" s="77">
        <f>D10+E10-F10</f>
        <v>3500</v>
      </c>
      <c r="H10" s="78"/>
    </row>
    <row r="11" spans="1:8" s="66" customFormat="1" ht="79.900000000000006" customHeight="1">
      <c r="A11" s="68">
        <v>2</v>
      </c>
      <c r="B11" s="69" t="s">
        <v>88</v>
      </c>
      <c r="C11" s="69" t="s">
        <v>89</v>
      </c>
      <c r="D11" s="71">
        <v>4000</v>
      </c>
      <c r="E11" s="71"/>
      <c r="F11" s="71"/>
      <c r="G11" s="77">
        <f>D11+E11-F11</f>
        <v>4000</v>
      </c>
      <c r="H11" s="69"/>
    </row>
    <row r="12" spans="1:8" s="66" customFormat="1" ht="97.5" customHeight="1">
      <c r="A12" s="68">
        <v>3</v>
      </c>
      <c r="B12" s="69" t="s">
        <v>90</v>
      </c>
      <c r="C12" s="69" t="s">
        <v>91</v>
      </c>
      <c r="D12" s="71">
        <v>3800</v>
      </c>
      <c r="E12" s="71"/>
      <c r="F12" s="71"/>
      <c r="G12" s="77">
        <f>D12+E12-F12</f>
        <v>3800</v>
      </c>
      <c r="H12" s="69"/>
    </row>
    <row r="13" spans="1:8" s="66" customFormat="1" ht="76.900000000000006" customHeight="1">
      <c r="A13" s="68">
        <v>4</v>
      </c>
      <c r="B13" s="72" t="s">
        <v>92</v>
      </c>
      <c r="C13" s="69" t="s">
        <v>93</v>
      </c>
      <c r="D13" s="71">
        <v>4000</v>
      </c>
      <c r="E13" s="71"/>
      <c r="F13" s="71"/>
      <c r="G13" s="77">
        <f>D13+E13-F13</f>
        <v>4000</v>
      </c>
      <c r="H13" s="69"/>
    </row>
    <row r="14" spans="1:8" ht="27.75" customHeight="1">
      <c r="A14" s="73"/>
      <c r="B14" s="74"/>
      <c r="C14" s="74"/>
      <c r="D14" s="75">
        <f>SUM(D10:D13)</f>
        <v>15300</v>
      </c>
      <c r="E14" s="75">
        <f>SUM(E10:E13)</f>
        <v>0</v>
      </c>
      <c r="F14" s="75">
        <f>SUM(F10:F13)</f>
        <v>0</v>
      </c>
      <c r="G14" s="75">
        <f>SUM(G10:G13)</f>
        <v>15300</v>
      </c>
      <c r="H14" s="79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22047244094491" right="0.23622047244094491" top="0.74803149606299213" bottom="0.74803149606299213" header="0.31496062992125984" footer="0.31496062992125984"/>
  <pageSetup paperSize="5" scale="6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"/>
  <sheetViews>
    <sheetView workbookViewId="0">
      <selection activeCell="I18" sqref="I18"/>
    </sheetView>
  </sheetViews>
  <sheetFormatPr baseColWidth="10" defaultColWidth="11" defaultRowHeight="15"/>
  <cols>
    <col min="1" max="1" width="6.28515625" customWidth="1"/>
    <col min="2" max="2" width="14.140625" hidden="1" customWidth="1"/>
    <col min="3" max="3" width="26.85546875" customWidth="1"/>
    <col min="4" max="4" width="30.28515625" customWidth="1"/>
    <col min="5" max="5" width="16.140625" customWidth="1"/>
    <col min="6" max="6" width="11.85546875" customWidth="1"/>
    <col min="7" max="7" width="15.7109375" customWidth="1"/>
    <col min="8" max="8" width="18.28515625" customWidth="1"/>
    <col min="9" max="9" width="43.140625" customWidth="1"/>
  </cols>
  <sheetData>
    <row r="1" spans="1:9" ht="19.5">
      <c r="A1" s="52"/>
      <c r="B1" s="52"/>
      <c r="C1" s="53"/>
      <c r="D1" s="52"/>
      <c r="E1" s="52"/>
      <c r="F1" s="52"/>
      <c r="G1" s="52"/>
      <c r="H1" s="52"/>
      <c r="I1" s="52" t="s">
        <v>0</v>
      </c>
    </row>
    <row r="2" spans="1:9" ht="28.5">
      <c r="A2" s="126" t="s">
        <v>1</v>
      </c>
      <c r="B2" s="126"/>
      <c r="C2" s="126"/>
      <c r="D2" s="126"/>
      <c r="E2" s="126"/>
      <c r="F2" s="126"/>
      <c r="G2" s="126"/>
      <c r="H2" s="120" t="s">
        <v>136</v>
      </c>
      <c r="I2" s="120"/>
    </row>
    <row r="3" spans="1:9" ht="20.25" customHeight="1">
      <c r="A3" s="117" t="s">
        <v>2</v>
      </c>
      <c r="B3" s="117"/>
      <c r="C3" s="117"/>
      <c r="D3" s="117"/>
      <c r="E3" s="117"/>
      <c r="F3" s="117"/>
      <c r="G3" s="117"/>
      <c r="H3" s="52"/>
      <c r="I3" s="52"/>
    </row>
    <row r="4" spans="1:9" ht="20.25">
      <c r="A4" s="123" t="s">
        <v>3</v>
      </c>
      <c r="B4" s="123"/>
      <c r="C4" s="123"/>
      <c r="D4" s="123"/>
      <c r="E4" s="123"/>
      <c r="F4" s="123"/>
      <c r="G4" s="123"/>
      <c r="H4" s="127" t="s">
        <v>137</v>
      </c>
      <c r="I4" s="128"/>
    </row>
    <row r="5" spans="1:9" ht="20.25">
      <c r="A5" s="56"/>
      <c r="B5" s="56"/>
      <c r="C5" s="54"/>
      <c r="D5" s="55"/>
      <c r="E5" s="56"/>
      <c r="F5" s="52"/>
      <c r="G5" s="57"/>
      <c r="H5" s="57"/>
      <c r="I5" s="57"/>
    </row>
    <row r="6" spans="1:9" ht="20.25">
      <c r="A6" s="123" t="s">
        <v>4</v>
      </c>
      <c r="B6" s="123"/>
      <c r="C6" s="123"/>
      <c r="D6" s="123"/>
      <c r="E6" s="123"/>
      <c r="F6" s="123"/>
      <c r="G6" s="123"/>
      <c r="H6" s="123"/>
      <c r="I6" s="123"/>
    </row>
    <row r="7" spans="1:9" ht="20.25">
      <c r="A7" s="124" t="s">
        <v>95</v>
      </c>
      <c r="B7" s="124"/>
      <c r="C7" s="124"/>
      <c r="D7" s="124"/>
      <c r="E7" s="124"/>
      <c r="F7" s="124"/>
      <c r="G7" s="124"/>
      <c r="H7" s="124"/>
      <c r="I7" s="124"/>
    </row>
    <row r="8" spans="1:9" ht="17.25">
      <c r="A8" s="3"/>
      <c r="B8" s="3"/>
      <c r="C8" s="58" t="s">
        <v>6</v>
      </c>
      <c r="D8" s="48"/>
      <c r="E8" s="3"/>
      <c r="F8" s="3"/>
      <c r="G8" s="3"/>
      <c r="H8" s="3"/>
      <c r="I8" s="3"/>
    </row>
    <row r="9" spans="1:9" ht="30">
      <c r="A9" s="6" t="s">
        <v>7</v>
      </c>
      <c r="B9" s="6" t="s">
        <v>8</v>
      </c>
      <c r="C9" s="6" t="s">
        <v>9</v>
      </c>
      <c r="D9" s="7" t="s">
        <v>10</v>
      </c>
      <c r="E9" s="7" t="s">
        <v>11</v>
      </c>
      <c r="F9" s="6" t="s">
        <v>12</v>
      </c>
      <c r="G9" s="6" t="s">
        <v>13</v>
      </c>
      <c r="H9" s="6" t="s">
        <v>14</v>
      </c>
      <c r="I9" s="6" t="s">
        <v>15</v>
      </c>
    </row>
    <row r="10" spans="1:9" s="51" customFormat="1" ht="51.75">
      <c r="A10" s="45">
        <v>1</v>
      </c>
      <c r="B10" s="45">
        <v>1587526977</v>
      </c>
      <c r="C10" s="43" t="s">
        <v>96</v>
      </c>
      <c r="D10" s="43" t="s">
        <v>97</v>
      </c>
      <c r="E10" s="44">
        <v>1500</v>
      </c>
      <c r="F10" s="45"/>
      <c r="G10" s="45"/>
      <c r="H10" s="14">
        <f>E10+F10-G10</f>
        <v>1500</v>
      </c>
      <c r="I10" s="45"/>
    </row>
    <row r="11" spans="1:9" s="51" customFormat="1" ht="61.15" customHeight="1">
      <c r="A11" s="45">
        <v>2</v>
      </c>
      <c r="B11" s="45">
        <v>1518836134</v>
      </c>
      <c r="C11" s="43" t="s">
        <v>98</v>
      </c>
      <c r="D11" s="43" t="s">
        <v>99</v>
      </c>
      <c r="E11" s="44">
        <v>5000</v>
      </c>
      <c r="F11" s="45"/>
      <c r="G11" s="45"/>
      <c r="H11" s="14">
        <f>E11+F11-G11</f>
        <v>5000</v>
      </c>
      <c r="I11" s="45"/>
    </row>
    <row r="12" spans="1:9" ht="20.25" customHeight="1">
      <c r="A12" s="125" t="s">
        <v>94</v>
      </c>
      <c r="B12" s="125"/>
      <c r="C12" s="125"/>
      <c r="D12" s="125"/>
      <c r="E12" s="24">
        <f>SUM(E10:E11)</f>
        <v>6500</v>
      </c>
      <c r="F12" s="24">
        <f>SUM(F10:F11)</f>
        <v>0</v>
      </c>
      <c r="G12" s="24">
        <f>SUM(G10:G11)</f>
        <v>0</v>
      </c>
      <c r="H12" s="24">
        <f>SUM(H10:H11)</f>
        <v>6500</v>
      </c>
      <c r="I12" s="64"/>
    </row>
    <row r="13" spans="1:9" ht="17.25">
      <c r="A13" s="3"/>
      <c r="B13" s="3"/>
      <c r="C13" s="59"/>
      <c r="D13" s="60"/>
      <c r="E13" s="61"/>
      <c r="F13" s="62"/>
      <c r="G13" s="63"/>
      <c r="H13" s="65"/>
      <c r="I13" s="3"/>
    </row>
    <row r="14" spans="1:9" ht="17.25">
      <c r="A14" s="3"/>
      <c r="B14" s="3"/>
      <c r="C14" s="2"/>
      <c r="D14" s="3"/>
      <c r="E14" s="3"/>
      <c r="F14" s="3"/>
      <c r="G14" s="3"/>
      <c r="H14" s="3"/>
      <c r="I14" s="3"/>
    </row>
    <row r="15" spans="1:9" ht="17.25">
      <c r="A15" s="3"/>
      <c r="B15" s="3"/>
      <c r="C15" s="2"/>
      <c r="D15" s="3"/>
      <c r="E15" s="3"/>
      <c r="F15" s="3"/>
      <c r="G15" s="3"/>
      <c r="H15" s="3"/>
      <c r="I15" s="3"/>
    </row>
    <row r="16" spans="1:9" ht="17.25">
      <c r="A16" s="3"/>
      <c r="B16" s="3"/>
      <c r="C16" s="2"/>
      <c r="D16" s="3"/>
      <c r="E16" s="3"/>
      <c r="F16" s="3"/>
      <c r="G16" s="3"/>
      <c r="H16" s="3"/>
      <c r="I16" s="3"/>
    </row>
    <row r="17" spans="1:9" ht="17.25">
      <c r="A17" s="3"/>
      <c r="B17" s="3"/>
      <c r="C17" s="2"/>
      <c r="D17" s="3"/>
      <c r="E17" s="3"/>
      <c r="F17" s="3"/>
      <c r="G17" s="3"/>
      <c r="H17" s="3"/>
      <c r="I17" s="3"/>
    </row>
  </sheetData>
  <mergeCells count="8">
    <mergeCell ref="A6:I6"/>
    <mergeCell ref="A7:I7"/>
    <mergeCell ref="A12:D12"/>
    <mergeCell ref="A2:G2"/>
    <mergeCell ref="H2:I2"/>
    <mergeCell ref="A3:G3"/>
    <mergeCell ref="A4:G4"/>
    <mergeCell ref="H4:I4"/>
  </mergeCells>
  <pageMargins left="0.70866141732283472" right="0.70866141732283472" top="0.74803149606299213" bottom="0.74803149606299213" header="0.31496062992125984" footer="0.31496062992125984"/>
  <pageSetup paperSize="5"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2"/>
  <sheetViews>
    <sheetView topLeftCell="A7" zoomScale="90" zoomScaleNormal="90" zoomScalePageLayoutView="70" workbookViewId="0">
      <selection activeCell="E15" sqref="E15"/>
    </sheetView>
  </sheetViews>
  <sheetFormatPr baseColWidth="10" defaultColWidth="11.42578125" defaultRowHeight="17.25"/>
  <cols>
    <col min="1" max="1" width="5.710937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11" ht="24.95" customHeight="1">
      <c r="A2" s="109" t="s">
        <v>1</v>
      </c>
      <c r="B2" s="109"/>
      <c r="C2" s="109"/>
      <c r="D2" s="109"/>
      <c r="E2" s="109"/>
      <c r="F2" s="110" t="s">
        <v>138</v>
      </c>
      <c r="G2" s="110"/>
      <c r="H2" s="110"/>
    </row>
    <row r="3" spans="1:11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11" ht="24.95" customHeight="1">
      <c r="A4" s="112" t="s">
        <v>3</v>
      </c>
      <c r="B4" s="112"/>
      <c r="C4" s="112"/>
      <c r="D4" s="112"/>
      <c r="E4" s="112"/>
      <c r="F4" s="110" t="s">
        <v>137</v>
      </c>
      <c r="G4" s="110"/>
      <c r="H4" s="110"/>
    </row>
    <row r="5" spans="1:11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11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1" ht="24.95" customHeight="1">
      <c r="A7" s="115" t="s">
        <v>5</v>
      </c>
      <c r="B7" s="115"/>
      <c r="C7" s="115"/>
      <c r="D7" s="115"/>
      <c r="E7" s="115"/>
      <c r="F7" s="115"/>
      <c r="G7" s="115"/>
      <c r="H7" s="115"/>
    </row>
    <row r="8" spans="1:11" ht="21.6" customHeight="1">
      <c r="A8" s="113" t="s">
        <v>6</v>
      </c>
      <c r="B8" s="113"/>
      <c r="C8" s="113"/>
      <c r="D8" s="113"/>
      <c r="E8" s="113"/>
      <c r="F8" s="113"/>
      <c r="G8" s="113"/>
      <c r="H8" s="113"/>
    </row>
    <row r="9" spans="1:11" ht="33" customHeight="1">
      <c r="A9" s="6" t="s">
        <v>7</v>
      </c>
      <c r="B9" s="6" t="s">
        <v>9</v>
      </c>
      <c r="C9" s="8" t="s">
        <v>10</v>
      </c>
      <c r="D9" s="6" t="s">
        <v>11</v>
      </c>
      <c r="E9" s="6" t="s">
        <v>12</v>
      </c>
      <c r="F9" s="6" t="s">
        <v>13</v>
      </c>
      <c r="G9" s="6" t="s">
        <v>14</v>
      </c>
      <c r="H9" s="6" t="s">
        <v>15</v>
      </c>
    </row>
    <row r="10" spans="1:11" ht="76.150000000000006" customHeight="1">
      <c r="A10" s="29">
        <v>1</v>
      </c>
      <c r="B10" s="30" t="s">
        <v>100</v>
      </c>
      <c r="C10" s="31" t="s">
        <v>101</v>
      </c>
      <c r="D10" s="32">
        <v>3000</v>
      </c>
      <c r="E10" s="33"/>
      <c r="F10" s="34"/>
      <c r="G10" s="35">
        <v>3000</v>
      </c>
      <c r="H10" s="47"/>
    </row>
    <row r="11" spans="1:11" ht="76.150000000000006" customHeight="1">
      <c r="A11" s="29">
        <v>2</v>
      </c>
      <c r="B11" s="30" t="s">
        <v>102</v>
      </c>
      <c r="C11" s="32" t="s">
        <v>103</v>
      </c>
      <c r="D11" s="33">
        <v>3000</v>
      </c>
      <c r="E11" s="34"/>
      <c r="F11" s="35"/>
      <c r="G11" s="35">
        <v>3000</v>
      </c>
      <c r="H11" s="47"/>
    </row>
    <row r="12" spans="1:11" ht="76.150000000000006" customHeight="1">
      <c r="A12" s="29">
        <v>3</v>
      </c>
      <c r="B12" s="30" t="s">
        <v>104</v>
      </c>
      <c r="C12" s="32" t="s">
        <v>105</v>
      </c>
      <c r="D12" s="33">
        <v>3000</v>
      </c>
      <c r="E12" s="34"/>
      <c r="F12" s="35"/>
      <c r="G12" s="35">
        <v>2150</v>
      </c>
      <c r="H12" s="47"/>
      <c r="K12" s="48"/>
    </row>
    <row r="13" spans="1:11" ht="76.5" customHeight="1">
      <c r="A13" s="29">
        <v>5</v>
      </c>
      <c r="B13" s="36" t="s">
        <v>106</v>
      </c>
      <c r="C13" s="32" t="s">
        <v>107</v>
      </c>
      <c r="D13" s="33">
        <v>2500</v>
      </c>
      <c r="E13" s="34"/>
      <c r="F13" s="35"/>
      <c r="G13" s="35">
        <v>2500</v>
      </c>
      <c r="H13" s="18"/>
      <c r="K13" s="48"/>
    </row>
    <row r="14" spans="1:11" ht="75" customHeight="1">
      <c r="A14" s="29">
        <v>6</v>
      </c>
      <c r="B14" s="37" t="s">
        <v>108</v>
      </c>
      <c r="C14" s="38" t="s">
        <v>109</v>
      </c>
      <c r="D14" s="39">
        <v>3000</v>
      </c>
      <c r="E14" s="40"/>
      <c r="F14" s="41"/>
      <c r="G14" s="42">
        <v>3000</v>
      </c>
      <c r="H14" s="50"/>
    </row>
    <row r="15" spans="1:11" ht="63" customHeight="1">
      <c r="A15" s="29">
        <v>7</v>
      </c>
      <c r="B15" s="43" t="s">
        <v>110</v>
      </c>
      <c r="C15" s="43" t="s">
        <v>111</v>
      </c>
      <c r="D15" s="44">
        <v>2500</v>
      </c>
      <c r="E15" s="45"/>
      <c r="F15" s="45"/>
      <c r="G15" s="42">
        <v>2500</v>
      </c>
      <c r="H15" s="49"/>
      <c r="K15" s="48"/>
    </row>
    <row r="16" spans="1:11" ht="63" customHeight="1">
      <c r="A16" s="29">
        <v>8</v>
      </c>
      <c r="B16" s="10" t="s">
        <v>131</v>
      </c>
      <c r="C16" s="11" t="s">
        <v>116</v>
      </c>
      <c r="D16" s="12">
        <v>3000</v>
      </c>
      <c r="E16" s="17"/>
      <c r="F16" s="14"/>
      <c r="G16" s="14">
        <v>3000</v>
      </c>
      <c r="H16" s="49"/>
      <c r="K16" s="48"/>
    </row>
    <row r="17" spans="1:8" ht="20.25">
      <c r="A17" s="114" t="s">
        <v>94</v>
      </c>
      <c r="B17" s="114"/>
      <c r="C17" s="114"/>
      <c r="D17" s="24">
        <v>17000</v>
      </c>
      <c r="E17" s="24">
        <v>0</v>
      </c>
      <c r="F17" s="24">
        <v>850</v>
      </c>
      <c r="G17" s="24">
        <v>16150</v>
      </c>
      <c r="H17" s="25"/>
    </row>
    <row r="19" spans="1:8">
      <c r="B19" s="3"/>
      <c r="C19" s="3"/>
      <c r="D19" s="3"/>
      <c r="E19" s="3"/>
      <c r="F19" s="3"/>
    </row>
    <row r="21" spans="1:8">
      <c r="B21" s="3"/>
      <c r="C21" s="3"/>
      <c r="D21" s="3"/>
      <c r="E21" s="3"/>
      <c r="F21" s="3"/>
    </row>
    <row r="22" spans="1:8">
      <c r="G22" s="46"/>
    </row>
  </sheetData>
  <autoFilter ref="A9:H17" xr:uid="{00000000-0009-0000-0000-000003000000}"/>
  <mergeCells count="12">
    <mergeCell ref="A8:H8"/>
    <mergeCell ref="A17:C17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3"/>
  <sheetViews>
    <sheetView tabSelected="1" zoomScale="90" zoomScaleNormal="90" zoomScalePageLayoutView="80" workbookViewId="0">
      <selection activeCell="G21" sqref="G21"/>
    </sheetView>
  </sheetViews>
  <sheetFormatPr baseColWidth="10" defaultColWidth="11.42578125" defaultRowHeight="17.25"/>
  <cols>
    <col min="1" max="1" width="7.140625" style="2" customWidth="1"/>
    <col min="2" max="2" width="42.28515625" style="3" customWidth="1"/>
    <col min="3" max="3" width="31.57031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08" t="s">
        <v>0</v>
      </c>
      <c r="B1" s="108"/>
      <c r="C1" s="108"/>
      <c r="D1" s="108"/>
      <c r="E1" s="108"/>
      <c r="F1" s="108"/>
      <c r="G1" s="108"/>
      <c r="H1" s="108"/>
    </row>
    <row r="2" spans="1:11" ht="24.95" customHeight="1">
      <c r="A2" s="109" t="s">
        <v>1</v>
      </c>
      <c r="B2" s="109"/>
      <c r="C2" s="109"/>
      <c r="D2" s="109"/>
      <c r="E2" s="109"/>
      <c r="F2" s="110" t="s">
        <v>139</v>
      </c>
      <c r="G2" s="111"/>
      <c r="H2" s="111"/>
    </row>
    <row r="3" spans="1:11" ht="24.95" customHeight="1">
      <c r="A3" s="112" t="s">
        <v>2</v>
      </c>
      <c r="B3" s="112"/>
      <c r="C3" s="112"/>
      <c r="D3" s="112"/>
      <c r="E3" s="112"/>
      <c r="F3" s="108"/>
      <c r="G3" s="108"/>
      <c r="H3" s="108"/>
    </row>
    <row r="4" spans="1:11" ht="24.95" customHeight="1">
      <c r="A4" s="112" t="s">
        <v>112</v>
      </c>
      <c r="B4" s="112"/>
      <c r="C4" s="112"/>
      <c r="D4" s="112"/>
      <c r="E4" s="112"/>
      <c r="F4" s="110" t="s">
        <v>140</v>
      </c>
      <c r="G4" s="111"/>
      <c r="H4" s="111"/>
    </row>
    <row r="5" spans="1:11" ht="13.9" customHeight="1">
      <c r="A5" s="108" t="s">
        <v>0</v>
      </c>
      <c r="B5" s="108"/>
      <c r="C5" s="108"/>
      <c r="D5" s="108"/>
      <c r="E5" s="108"/>
      <c r="F5" s="108"/>
      <c r="G5" s="108"/>
      <c r="H5" s="108"/>
    </row>
    <row r="6" spans="1:11" s="1" customFormat="1" ht="22.9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1" ht="24.95" customHeight="1">
      <c r="A7" s="129" t="s">
        <v>5</v>
      </c>
      <c r="B7" s="129"/>
      <c r="C7" s="129"/>
      <c r="D7" s="129"/>
      <c r="E7" s="129"/>
      <c r="F7" s="129"/>
      <c r="G7" s="129"/>
      <c r="H7" s="129"/>
    </row>
    <row r="8" spans="1:11" ht="21.6" customHeight="1">
      <c r="A8" s="5" t="s">
        <v>6</v>
      </c>
      <c r="B8" s="5"/>
      <c r="C8" s="5"/>
      <c r="D8" s="5"/>
      <c r="E8" s="5"/>
      <c r="F8" s="5"/>
      <c r="G8" s="5"/>
      <c r="H8" s="5"/>
    </row>
    <row r="9" spans="1:11" ht="33" customHeight="1">
      <c r="A9" s="6" t="s">
        <v>7</v>
      </c>
      <c r="B9" s="7" t="s">
        <v>9</v>
      </c>
      <c r="C9" s="8" t="s">
        <v>10</v>
      </c>
      <c r="D9" s="6" t="s">
        <v>11</v>
      </c>
      <c r="E9" s="6" t="s">
        <v>12</v>
      </c>
      <c r="F9" s="6" t="s">
        <v>13</v>
      </c>
      <c r="G9" s="6" t="s">
        <v>14</v>
      </c>
      <c r="H9" s="6" t="s">
        <v>15</v>
      </c>
    </row>
    <row r="10" spans="1:11" ht="58.5" customHeight="1">
      <c r="A10" s="9">
        <v>1</v>
      </c>
      <c r="B10" s="10" t="s">
        <v>113</v>
      </c>
      <c r="C10" s="11" t="s">
        <v>114</v>
      </c>
      <c r="D10" s="12">
        <v>6550</v>
      </c>
      <c r="E10" s="13"/>
      <c r="F10" s="13"/>
      <c r="G10" s="14">
        <v>6550</v>
      </c>
      <c r="H10" s="15"/>
      <c r="J10" s="27"/>
    </row>
    <row r="11" spans="1:11" s="1" customFormat="1" ht="58.5" customHeight="1">
      <c r="A11" s="9">
        <v>2</v>
      </c>
      <c r="B11" s="10" t="s">
        <v>115</v>
      </c>
      <c r="C11" s="12" t="s">
        <v>151</v>
      </c>
      <c r="D11" s="16">
        <v>3000</v>
      </c>
      <c r="E11" s="17"/>
      <c r="F11" s="14"/>
      <c r="G11" s="14">
        <v>3000</v>
      </c>
      <c r="H11" s="18"/>
    </row>
    <row r="12" spans="1:11" s="1" customFormat="1" ht="74.25" customHeight="1">
      <c r="A12" s="9">
        <v>3</v>
      </c>
      <c r="B12" s="10" t="s">
        <v>117</v>
      </c>
      <c r="C12" s="12" t="s">
        <v>152</v>
      </c>
      <c r="D12" s="16">
        <v>2500</v>
      </c>
      <c r="E12" s="17"/>
      <c r="F12" s="14"/>
      <c r="G12" s="14">
        <v>2500</v>
      </c>
      <c r="H12" s="18"/>
    </row>
    <row r="13" spans="1:11" s="1" customFormat="1" ht="58.5" customHeight="1">
      <c r="A13" s="9">
        <v>4</v>
      </c>
      <c r="B13" s="10" t="s">
        <v>118</v>
      </c>
      <c r="C13" s="12" t="s">
        <v>116</v>
      </c>
      <c r="D13" s="16">
        <v>3000</v>
      </c>
      <c r="E13" s="17"/>
      <c r="F13" s="14"/>
      <c r="G13" s="14">
        <v>3000</v>
      </c>
      <c r="H13" s="18"/>
    </row>
    <row r="14" spans="1:11" s="1" customFormat="1" ht="54.75" customHeight="1">
      <c r="A14" s="9">
        <v>5</v>
      </c>
      <c r="B14" s="10" t="s">
        <v>119</v>
      </c>
      <c r="C14" s="12" t="s">
        <v>120</v>
      </c>
      <c r="D14" s="16">
        <v>4480</v>
      </c>
      <c r="E14" s="17"/>
      <c r="F14" s="14"/>
      <c r="G14" s="14">
        <v>5005</v>
      </c>
      <c r="H14" s="18"/>
      <c r="J14" s="28"/>
    </row>
    <row r="15" spans="1:11" s="1" customFormat="1" ht="54" customHeight="1">
      <c r="A15" s="9">
        <v>6</v>
      </c>
      <c r="B15" s="10" t="s">
        <v>121</v>
      </c>
      <c r="C15" s="19" t="s">
        <v>122</v>
      </c>
      <c r="D15" s="12">
        <v>4000</v>
      </c>
      <c r="E15" s="13"/>
      <c r="F15" s="13"/>
      <c r="G15" s="14">
        <v>4000</v>
      </c>
      <c r="H15" s="10"/>
      <c r="J15" s="28"/>
    </row>
    <row r="16" spans="1:11" s="1" customFormat="1" ht="54" customHeight="1">
      <c r="A16" s="9">
        <v>7</v>
      </c>
      <c r="B16" s="10" t="s">
        <v>123</v>
      </c>
      <c r="C16" s="19" t="s">
        <v>120</v>
      </c>
      <c r="D16" s="12">
        <v>4480</v>
      </c>
      <c r="E16" s="13"/>
      <c r="F16" s="13"/>
      <c r="G16" s="14">
        <v>4820</v>
      </c>
      <c r="H16" s="10"/>
      <c r="J16" s="28"/>
      <c r="K16" s="28"/>
    </row>
    <row r="17" spans="1:11" s="1" customFormat="1" ht="54" customHeight="1">
      <c r="A17" s="9">
        <v>8</v>
      </c>
      <c r="B17" s="10" t="s">
        <v>124</v>
      </c>
      <c r="C17" s="19" t="s">
        <v>125</v>
      </c>
      <c r="D17" s="12">
        <v>3900</v>
      </c>
      <c r="E17" s="13"/>
      <c r="F17" s="13"/>
      <c r="G17" s="14">
        <v>3900</v>
      </c>
      <c r="H17" s="10"/>
      <c r="K17" s="28"/>
    </row>
    <row r="18" spans="1:11" s="1" customFormat="1" ht="54" customHeight="1">
      <c r="A18" s="9">
        <v>9</v>
      </c>
      <c r="B18" s="10" t="s">
        <v>132</v>
      </c>
      <c r="C18" s="11" t="s">
        <v>149</v>
      </c>
      <c r="D18" s="16">
        <v>2000</v>
      </c>
      <c r="E18" s="20"/>
      <c r="F18" s="20"/>
      <c r="G18" s="14">
        <v>2000</v>
      </c>
      <c r="H18" s="10"/>
      <c r="K18" s="28"/>
    </row>
    <row r="19" spans="1:11" s="1" customFormat="1" ht="54" customHeight="1">
      <c r="A19" s="9">
        <v>10</v>
      </c>
      <c r="B19" s="10" t="s">
        <v>143</v>
      </c>
      <c r="C19" s="11" t="s">
        <v>144</v>
      </c>
      <c r="D19" s="16">
        <v>3751.2000000000003</v>
      </c>
      <c r="E19" s="20"/>
      <c r="F19" s="20"/>
      <c r="G19" s="14">
        <v>3751.2000000000003</v>
      </c>
      <c r="H19" s="10"/>
      <c r="K19" s="28"/>
    </row>
    <row r="20" spans="1:11" ht="60" customHeight="1">
      <c r="A20" s="9">
        <v>11</v>
      </c>
      <c r="B20" s="10" t="s">
        <v>148</v>
      </c>
      <c r="C20" s="11" t="s">
        <v>147</v>
      </c>
      <c r="D20" s="16">
        <v>1800</v>
      </c>
      <c r="E20" s="20"/>
      <c r="F20" s="20"/>
      <c r="G20" s="14">
        <v>1800</v>
      </c>
      <c r="H20" s="20"/>
    </row>
    <row r="21" spans="1:11" ht="20.25" customHeight="1">
      <c r="A21" s="21"/>
      <c r="B21" s="22"/>
      <c r="C21" s="23" t="s">
        <v>94</v>
      </c>
      <c r="D21" s="24">
        <v>39461.199999999997</v>
      </c>
      <c r="E21" s="24">
        <v>1365</v>
      </c>
      <c r="F21" s="24">
        <v>500</v>
      </c>
      <c r="G21" s="24">
        <v>40326.199999999997</v>
      </c>
      <c r="H21" s="25"/>
    </row>
    <row r="23" spans="1:11">
      <c r="D23" s="26"/>
      <c r="G23" s="26"/>
      <c r="H23" s="26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2025-09-01T15:24:33Z</cp:lastPrinted>
  <dcterms:created xsi:type="dcterms:W3CDTF">2012-09-01T00:58:00Z</dcterms:created>
  <dcterms:modified xsi:type="dcterms:W3CDTF">2025-09-17T21:31:00Z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